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odelo ALM &amp; NIM Sensitivity" sheetId="1" r:id="rId5"/>
  </sheets>
  <definedNames/>
  <calcPr/>
</workbook>
</file>

<file path=xl/sharedStrings.xml><?xml version="1.0" encoding="utf-8"?>
<sst xmlns="http://schemas.openxmlformats.org/spreadsheetml/2006/main" count="27" uniqueCount="27">
  <si>
    <t>BANCO NACIONAL DE CRÉDITO - MODELO ALM Y SENSIBILIDAD DE MARGEN DE INTERÉS (NIM) 2026</t>
  </si>
  <si>
    <t>Análisis de Activos y Pasivos y Sensibilidad a la Tasa de Referencia | Fuente: Dirección de Tesorería</t>
  </si>
  <si>
    <t>1. ESTRUCTURA DEL BALANCE Y TASAS ACTUALES (Millones de USD)</t>
  </si>
  <si>
    <t>Rubro del Balance</t>
  </si>
  <si>
    <t>Monto (USD M)</t>
  </si>
  <si>
    <t>Tasa Promedio Actual (%)</t>
  </si>
  <si>
    <t>Ingreso / Costo Anual (USD M)</t>
  </si>
  <si>
    <t>Naturaleza de Tasa</t>
  </si>
  <si>
    <t>Activos Productivos (Cartera de Crédito Variable)</t>
  </si>
  <si>
    <t>Tasa Variable (SOFR + Spread)</t>
  </si>
  <si>
    <t>Activos Productivos (Cartera Tasa Fija &amp; Bonos)</t>
  </si>
  <si>
    <t>Tasa Fija (Largo Plazo)</t>
  </si>
  <si>
    <t>Pasivos con Costo (Captación Tradicional &amp; Pagarés)</t>
  </si>
  <si>
    <t>Tasa Variable / Corto Plazo</t>
  </si>
  <si>
    <t>Pasivos con Costo (Emisiones de Deuda Tasa Fija)</t>
  </si>
  <si>
    <t>Tasa Fija</t>
  </si>
  <si>
    <t>TOTAL ACTIVOS PRODUCTIVOS</t>
  </si>
  <si>
    <t>TOTAL PASIVOS CON COSTO</t>
  </si>
  <si>
    <t>2. ANÁLISIS DE SENSIBILIDAD DEL MARGEN NETO DE INTERÉS (NIM)</t>
  </si>
  <si>
    <t>Escenario de Tasa de Referencia</t>
  </si>
  <si>
    <t>Ajuste Tasa (pb)</t>
  </si>
  <si>
    <t>Ingreso Financiero Proyectado (USD M)</t>
  </si>
  <si>
    <t>Costo Financiero Proyectado (USD M)</t>
  </si>
  <si>
    <t>Margen Financiero / NIM (%)</t>
  </si>
  <si>
    <t>Escenario Conservador (Bajada de Tasas)</t>
  </si>
  <si>
    <t>Escenario Base (Sin Cambio)</t>
  </si>
  <si>
    <t>Escenario Optimista (Alza de Tasas)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</si>
</sst>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$#,##0"/>
    <numFmt numFmtId="165" formatCode="$#,##0.0"/>
    <numFmt numFmtId="166" formatCode="+#,##0;-#,##0;0"/>
  </numFmts>
  <fonts count="7">
    <font>
      <sz val="11.0"/>
      <color theme="1"/>
      <name val="Calibri"/>
      <scheme val="minor"/>
    </font>
    <font>
      <b/>
      <sz val="14.0"/>
      <color rgb="FF1F4E79"/>
      <name val="Calibri"/>
    </font>
    <font>
      <i/>
      <sz val="10.0"/>
      <color rgb="FF595959"/>
      <name val="Calibri"/>
    </font>
    <font>
      <b/>
      <sz val="11.0"/>
      <color rgb="FFFFFFFF"/>
      <name val="Calibri"/>
    </font>
    <font/>
    <font>
      <sz val="11.0"/>
      <color theme="1"/>
      <name val="Calibri"/>
    </font>
    <font>
      <b/>
      <sz val="11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4472C4"/>
        <bgColor rgb="FF4472C4"/>
      </patternFill>
    </fill>
    <fill>
      <patternFill patternType="solid">
        <fgColor rgb="FF2F5496"/>
        <bgColor rgb="FF2F5496"/>
      </patternFill>
    </fill>
    <fill>
      <patternFill patternType="solid">
        <fgColor rgb="FFDCE6F1"/>
        <bgColor rgb="FFDCE6F1"/>
      </patternFill>
    </fill>
    <fill>
      <patternFill patternType="solid">
        <fgColor rgb="FFE2EFDA"/>
        <bgColor rgb="FFE2EFDA"/>
      </patternFill>
    </fill>
  </fills>
  <borders count="6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2" fontId="3" numFmtId="0" xfId="0" applyBorder="1" applyFill="1" applyFont="1"/>
    <xf borderId="2" fillId="0" fontId="4" numFmtId="0" xfId="0" applyBorder="1" applyFont="1"/>
    <xf borderId="3" fillId="0" fontId="4" numFmtId="0" xfId="0" applyBorder="1" applyFont="1"/>
    <xf borderId="4" fillId="3" fontId="3" numFmtId="0" xfId="0" applyAlignment="1" applyBorder="1" applyFill="1" applyFont="1">
      <alignment horizontal="center"/>
    </xf>
    <xf borderId="5" fillId="0" fontId="5" numFmtId="0" xfId="0" applyBorder="1" applyFont="1"/>
    <xf borderId="5" fillId="4" fontId="5" numFmtId="164" xfId="0" applyBorder="1" applyFill="1" applyFont="1" applyNumberFormat="1"/>
    <xf borderId="5" fillId="4" fontId="5" numFmtId="10" xfId="0" applyBorder="1" applyFill="1" applyFont="1" applyNumberFormat="1"/>
    <xf borderId="5" fillId="5" fontId="5" numFmtId="165" xfId="0" applyBorder="1" applyFill="1" applyFont="1" applyNumberFormat="1"/>
    <xf borderId="5" fillId="0" fontId="5" numFmtId="0" xfId="0" applyAlignment="1" applyBorder="1" applyFont="1">
      <alignment horizontal="center"/>
    </xf>
    <xf borderId="5" fillId="0" fontId="6" numFmtId="0" xfId="0" applyBorder="1" applyFont="1"/>
    <xf borderId="5" fillId="0" fontId="6" numFmtId="164" xfId="0" applyBorder="1" applyFont="1" applyNumberFormat="1"/>
    <xf borderId="5" fillId="0" fontId="6" numFmtId="10" xfId="0" applyBorder="1" applyFont="1" applyNumberFormat="1"/>
    <xf borderId="5" fillId="5" fontId="6" numFmtId="165" xfId="0" applyBorder="1" applyFill="1" applyFont="1" applyNumberFormat="1"/>
    <xf borderId="5" fillId="5" fontId="6" numFmtId="0" xfId="0" applyBorder="1" applyFill="1" applyFont="1"/>
    <xf borderId="5" fillId="5" fontId="5" numFmtId="166" xfId="0" applyAlignment="1" applyBorder="1" applyFill="1" applyFont="1" applyNumberFormat="1">
      <alignment horizontal="center"/>
    </xf>
    <xf borderId="5" fillId="5" fontId="5" numFmtId="165" xfId="0" applyAlignment="1" applyBorder="1" applyFill="1" applyFont="1" applyNumberFormat="1">
      <alignment horizontal="right"/>
    </xf>
    <xf borderId="5" fillId="5" fontId="6" numFmtId="10" xfId="0" applyAlignment="1" applyBorder="1" applyFill="1" applyFont="1" applyNumberForma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4.43" defaultRowHeight="15.0"/>
  <cols>
    <col customWidth="1" min="1" max="1" width="105.0"/>
    <col customWidth="1" min="2" max="2" width="20.0"/>
    <col customWidth="1" min="3" max="3" width="41.0"/>
    <col customWidth="1" min="4" max="4" width="39.0"/>
    <col customWidth="1" min="5" max="5" width="33.0"/>
    <col customWidth="1" min="6" max="26" width="8.71"/>
  </cols>
  <sheetData>
    <row r="1">
      <c r="A1" s="1" t="s">
        <v>0</v>
      </c>
    </row>
    <row r="2">
      <c r="A2" s="2" t="s">
        <v>1</v>
      </c>
    </row>
    <row r="4">
      <c r="A4" s="3" t="s">
        <v>2</v>
      </c>
      <c r="B4" s="4"/>
      <c r="C4" s="4"/>
      <c r="D4" s="4"/>
      <c r="E4" s="5"/>
    </row>
    <row r="5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</row>
    <row r="6">
      <c r="A6" s="7" t="s">
        <v>8</v>
      </c>
      <c r="B6" s="8">
        <v>8500.0</v>
      </c>
      <c r="C6" s="9">
        <v>0.115</v>
      </c>
      <c r="D6" s="10">
        <f t="shared" ref="D6:D9" si="1">B6*C6</f>
        <v>977.5</v>
      </c>
      <c r="E6" s="11" t="s">
        <v>9</v>
      </c>
    </row>
    <row r="7">
      <c r="A7" s="7" t="s">
        <v>10</v>
      </c>
      <c r="B7" s="8">
        <v>4200.0</v>
      </c>
      <c r="C7" s="9">
        <v>0.082</v>
      </c>
      <c r="D7" s="10">
        <f t="shared" si="1"/>
        <v>344.4</v>
      </c>
      <c r="E7" s="11" t="s">
        <v>11</v>
      </c>
    </row>
    <row r="8">
      <c r="A8" s="7" t="s">
        <v>12</v>
      </c>
      <c r="B8" s="8">
        <v>9200.0</v>
      </c>
      <c r="C8" s="9">
        <v>0.055</v>
      </c>
      <c r="D8" s="10">
        <f t="shared" si="1"/>
        <v>506</v>
      </c>
      <c r="E8" s="11" t="s">
        <v>13</v>
      </c>
    </row>
    <row r="9">
      <c r="A9" s="7" t="s">
        <v>14</v>
      </c>
      <c r="B9" s="8">
        <v>2100.0</v>
      </c>
      <c r="C9" s="9">
        <v>0.068</v>
      </c>
      <c r="D9" s="10">
        <f t="shared" si="1"/>
        <v>142.8</v>
      </c>
      <c r="E9" s="11" t="s">
        <v>15</v>
      </c>
    </row>
    <row r="10">
      <c r="A10" s="12" t="s">
        <v>16</v>
      </c>
      <c r="B10" s="13">
        <f>SUM(B6:B7)</f>
        <v>12700</v>
      </c>
      <c r="C10" s="14">
        <f t="shared" ref="C10:C11" si="2">D10/B10</f>
        <v>0.1040866142</v>
      </c>
      <c r="D10" s="15">
        <f>SUM(D6:D7)</f>
        <v>1321.9</v>
      </c>
      <c r="E10" s="7"/>
    </row>
    <row r="11">
      <c r="A11" s="12" t="s">
        <v>17</v>
      </c>
      <c r="B11" s="13">
        <f>SUM(B8:B9)</f>
        <v>11300</v>
      </c>
      <c r="C11" s="14">
        <f t="shared" si="2"/>
        <v>0.0574159292</v>
      </c>
      <c r="D11" s="15">
        <f>SUM(D8:D9)</f>
        <v>648.8</v>
      </c>
      <c r="E11" s="7"/>
    </row>
    <row r="13">
      <c r="A13" s="3" t="s">
        <v>18</v>
      </c>
      <c r="B13" s="4"/>
      <c r="C13" s="4"/>
      <c r="D13" s="4"/>
      <c r="E13" s="5"/>
    </row>
    <row r="15">
      <c r="A15" s="6" t="s">
        <v>19</v>
      </c>
      <c r="B15" s="6" t="s">
        <v>20</v>
      </c>
      <c r="C15" s="6" t="s">
        <v>21</v>
      </c>
      <c r="D15" s="6" t="s">
        <v>22</v>
      </c>
      <c r="E15" s="6" t="s">
        <v>23</v>
      </c>
    </row>
    <row r="16">
      <c r="A16" s="16" t="s">
        <v>24</v>
      </c>
      <c r="B16" s="17">
        <v>-50.0</v>
      </c>
      <c r="C16" s="18">
        <f>D6*(1-0.005)+D7</f>
        <v>1317.0125</v>
      </c>
      <c r="D16" s="18">
        <f>D8*(1-0.005)+D9</f>
        <v>646.27</v>
      </c>
      <c r="E16" s="19">
        <f>(C16-D16)/B10</f>
        <v>0.05281437008</v>
      </c>
    </row>
    <row r="17">
      <c r="A17" s="16" t="s">
        <v>25</v>
      </c>
      <c r="B17" s="17">
        <v>0.0</v>
      </c>
      <c r="C17" s="18">
        <f>D10</f>
        <v>1321.9</v>
      </c>
      <c r="D17" s="18">
        <f>D11</f>
        <v>648.8</v>
      </c>
      <c r="E17" s="19">
        <f>(C17-D17)/B10</f>
        <v>0.053</v>
      </c>
    </row>
    <row r="18">
      <c r="A18" s="16" t="s">
        <v>26</v>
      </c>
      <c r="B18" s="17">
        <v>50.0</v>
      </c>
      <c r="C18" s="18">
        <f>D6*(1+0.005)+D7</f>
        <v>1326.7875</v>
      </c>
      <c r="D18" s="18">
        <f>D8*(1+0.005)+D9</f>
        <v>651.33</v>
      </c>
      <c r="E18" s="19">
        <f>(C18-D18)/B10</f>
        <v>0.05318562992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4:E4"/>
    <mergeCell ref="A13:E13"/>
  </mergeCells>
  <printOptions/>
  <pageMargins bottom="1.0" footer="0.0" header="0.0" left="0.75" right="0.75" top="1.0"/>
  <pageSetup orientation="landscape"/>
  <drawing r:id="rId1"/>
</worksheet>
</file>