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odelo Sinergias M&amp;A" sheetId="1" r:id="rId5"/>
  </sheets>
  <definedNames/>
  <calcPr/>
</workbook>
</file>

<file path=xl/sharedStrings.xml><?xml version="1.0" encoding="utf-8"?>
<sst xmlns="http://schemas.openxmlformats.org/spreadsheetml/2006/main" count="29" uniqueCount="29">
  <si>
    <t>MODELO DE VALUACIÓN M&amp;A Y SINERGIAS — PROYECTO NEXTGEN</t>
  </si>
  <si>
    <t>Análisis de Flujo de Caja Descontado (DCF) y Retorno de Inversión ($ En miles)</t>
  </si>
  <si>
    <t>Concepto Financiero</t>
  </si>
  <si>
    <t>Año 0 (2026)</t>
  </si>
  <si>
    <t>Año 1 (2027)</t>
  </si>
  <si>
    <t>Año 2 (2028)</t>
  </si>
  <si>
    <t>Año 3 (2029)</t>
  </si>
  <si>
    <t>Tasa Crec. / Formula</t>
  </si>
  <si>
    <t>1. PROYECCIÓN DE INGRESOS Y SINERGIAS</t>
  </si>
  <si>
    <t>Ingresos Standalone Target</t>
  </si>
  <si>
    <t>Carga directa</t>
  </si>
  <si>
    <t>Sinergias de Ingresos (Cross-selling)</t>
  </si>
  <si>
    <t>Estimación Comercial</t>
  </si>
  <si>
    <t>Ingresos Totales Combinados</t>
  </si>
  <si>
    <t>Sumatoria</t>
  </si>
  <si>
    <t>2. ESTRUCTURA DE COSTOS Y SINERGIAS OPERATIVAS</t>
  </si>
  <si>
    <t>Gastos Operativos Standalone</t>
  </si>
  <si>
    <t>Proyección Base</t>
  </si>
  <si>
    <t>Sinergias de Costos (Ahorro Infraestructura)</t>
  </si>
  <si>
    <t>Eficiencia TI</t>
  </si>
  <si>
    <t>EBITDA Combinado Proyectado</t>
  </si>
  <si>
    <t>Margen Operativo</t>
  </si>
  <si>
    <t>3. VALUACIÓN DCF Y RETORNO DE INVERSIÓN</t>
  </si>
  <si>
    <t>Inversión Inicial de Adquisición (EV)</t>
  </si>
  <si>
    <t>Precio Negociado</t>
  </si>
  <si>
    <t>Flujo de Caja Libre (FCF)</t>
  </si>
  <si>
    <t>FCF Generado</t>
  </si>
  <si>
    <t>Valor Presente Neto (NPV @ 11.5% WACC)</t>
  </si>
  <si>
    <t>Format: $#,##0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</si>
</sst>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$#,##0"/>
  </numFmts>
  <fonts count="8">
    <font>
      <sz val="11.0"/>
      <color theme="1"/>
      <name val="Calibri"/>
      <scheme val="minor"/>
    </font>
    <font>
      <b/>
      <sz val="14.0"/>
      <color rgb="FF1F4E79"/>
      <name val="Calibri"/>
    </font>
    <font>
      <i/>
      <sz val="10.0"/>
      <color rgb="FF595959"/>
      <name val="Calibri"/>
    </font>
    <font>
      <b/>
      <sz val="11.0"/>
      <color rgb="FFFFFFFF"/>
      <name val="Calibri"/>
    </font>
    <font/>
    <font>
      <sz val="11.0"/>
      <color theme="1"/>
      <name val="Calibri"/>
    </font>
    <font>
      <color theme="1"/>
      <name val="Calibri"/>
      <scheme val="minor"/>
    </font>
    <font>
      <b/>
      <sz val="11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2F5496"/>
        <bgColor rgb="FF2F5496"/>
      </patternFill>
    </fill>
    <fill>
      <patternFill patternType="solid">
        <fgColor rgb="FF4472C4"/>
        <bgColor rgb="FF4472C4"/>
      </patternFill>
    </fill>
    <fill>
      <patternFill patternType="solid">
        <fgColor rgb="FFDCE6F1"/>
        <bgColor rgb="FFDCE6F1"/>
      </patternFill>
    </fill>
    <fill>
      <patternFill patternType="solid">
        <fgColor rgb="FFE2EFDA"/>
        <bgColor rgb="FFE2EFDA"/>
      </patternFill>
    </fill>
  </fills>
  <borders count="5">
    <border/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1" fillId="2" fontId="3" numFmtId="0" xfId="0" applyAlignment="1" applyBorder="1" applyFill="1" applyFont="1">
      <alignment horizontal="center"/>
    </xf>
    <xf borderId="2" fillId="3" fontId="3" numFmtId="0" xfId="0" applyBorder="1" applyFill="1" applyFont="1"/>
    <xf borderId="3" fillId="0" fontId="4" numFmtId="0" xfId="0" applyBorder="1" applyFont="1"/>
    <xf borderId="4" fillId="0" fontId="4" numFmtId="0" xfId="0" applyBorder="1" applyFont="1"/>
    <xf borderId="0" fillId="0" fontId="5" numFmtId="0" xfId="0" applyFont="1"/>
    <xf borderId="1" fillId="4" fontId="5" numFmtId="164" xfId="0" applyBorder="1" applyFill="1" applyFont="1" applyNumberFormat="1"/>
    <xf borderId="0" fillId="0" fontId="6" numFmtId="0" xfId="0" applyFont="1"/>
    <xf borderId="0" fillId="0" fontId="7" numFmtId="0" xfId="0" applyFont="1"/>
    <xf borderId="1" fillId="5" fontId="7" numFmtId="164" xfId="0" applyBorder="1" applyFill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42.0"/>
    <col customWidth="1" min="2" max="2" width="27.0"/>
    <col customWidth="1" min="3" max="5" width="15.0"/>
    <col customWidth="1" min="6" max="6" width="23.0"/>
    <col customWidth="1" min="7" max="26" width="8.71"/>
  </cols>
  <sheetData>
    <row r="1">
      <c r="A1" s="1" t="s">
        <v>0</v>
      </c>
    </row>
    <row r="2">
      <c r="A2" s="2" t="s">
        <v>1</v>
      </c>
    </row>
    <row r="4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>
      <c r="A5" s="4" t="s">
        <v>8</v>
      </c>
      <c r="B5" s="5"/>
      <c r="C5" s="5"/>
      <c r="D5" s="5"/>
      <c r="E5" s="5"/>
      <c r="F5" s="6"/>
    </row>
    <row r="6">
      <c r="A6" s="7" t="s">
        <v>9</v>
      </c>
      <c r="B6" s="8">
        <v>8500.0</v>
      </c>
      <c r="C6" s="8">
        <v>11000.0</v>
      </c>
      <c r="D6" s="8">
        <v>14200.0</v>
      </c>
      <c r="E6" s="8">
        <v>18000.0</v>
      </c>
      <c r="F6" s="9" t="s">
        <v>10</v>
      </c>
    </row>
    <row r="7">
      <c r="A7" s="7" t="s">
        <v>11</v>
      </c>
      <c r="B7" s="8">
        <v>0.0</v>
      </c>
      <c r="C7" s="8">
        <v>1500.0</v>
      </c>
      <c r="D7" s="8">
        <v>3200.0</v>
      </c>
      <c r="E7" s="8">
        <v>5000.0</v>
      </c>
      <c r="F7" s="9" t="s">
        <v>12</v>
      </c>
    </row>
    <row r="8">
      <c r="A8" s="10" t="s">
        <v>13</v>
      </c>
      <c r="B8" s="11">
        <f>B6</f>
        <v>8500</v>
      </c>
      <c r="C8" s="11">
        <f t="shared" ref="C8:E8" si="1">C6+C7</f>
        <v>12500</v>
      </c>
      <c r="D8" s="11">
        <f t="shared" si="1"/>
        <v>17400</v>
      </c>
      <c r="E8" s="11">
        <f t="shared" si="1"/>
        <v>23000</v>
      </c>
      <c r="F8" s="9" t="s">
        <v>14</v>
      </c>
    </row>
    <row r="9">
      <c r="A9" s="4" t="s">
        <v>15</v>
      </c>
      <c r="B9" s="5"/>
      <c r="C9" s="5"/>
      <c r="D9" s="5"/>
      <c r="E9" s="5"/>
      <c r="F9" s="6"/>
    </row>
    <row r="10">
      <c r="A10" s="7" t="s">
        <v>16</v>
      </c>
      <c r="B10" s="8">
        <v>-6200.0</v>
      </c>
      <c r="C10" s="8">
        <v>-7500.0</v>
      </c>
      <c r="D10" s="8">
        <v>-9000.0</v>
      </c>
      <c r="E10" s="8">
        <v>-10800.0</v>
      </c>
      <c r="F10" s="9" t="s">
        <v>17</v>
      </c>
    </row>
    <row r="11">
      <c r="A11" s="7" t="s">
        <v>18</v>
      </c>
      <c r="B11" s="8">
        <v>0.0</v>
      </c>
      <c r="C11" s="8">
        <v>1800.0</v>
      </c>
      <c r="D11" s="8">
        <v>2400.0</v>
      </c>
      <c r="E11" s="8">
        <v>3000.0</v>
      </c>
      <c r="F11" s="9" t="s">
        <v>19</v>
      </c>
    </row>
    <row r="12">
      <c r="A12" s="10" t="s">
        <v>20</v>
      </c>
      <c r="B12" s="11">
        <f>B8+B10</f>
        <v>2300</v>
      </c>
      <c r="C12" s="11">
        <f t="shared" ref="C12:E12" si="2">C8+C10+C11</f>
        <v>6800</v>
      </c>
      <c r="D12" s="11">
        <f t="shared" si="2"/>
        <v>10800</v>
      </c>
      <c r="E12" s="11">
        <f t="shared" si="2"/>
        <v>15200</v>
      </c>
      <c r="F12" s="9" t="s">
        <v>21</v>
      </c>
    </row>
    <row r="13">
      <c r="A13" s="4" t="s">
        <v>22</v>
      </c>
      <c r="B13" s="5"/>
      <c r="C13" s="5"/>
      <c r="D13" s="5"/>
      <c r="E13" s="5"/>
      <c r="F13" s="6"/>
    </row>
    <row r="14">
      <c r="A14" s="7" t="s">
        <v>23</v>
      </c>
      <c r="B14" s="8">
        <v>-28500.0</v>
      </c>
      <c r="C14" s="8">
        <v>0.0</v>
      </c>
      <c r="D14" s="8">
        <v>0.0</v>
      </c>
      <c r="E14" s="8">
        <v>0.0</v>
      </c>
      <c r="F14" s="9" t="s">
        <v>24</v>
      </c>
    </row>
    <row r="15">
      <c r="A15" s="7" t="s">
        <v>25</v>
      </c>
      <c r="B15" s="8">
        <v>-28500.0</v>
      </c>
      <c r="C15" s="8">
        <v>3800.0</v>
      </c>
      <c r="D15" s="8">
        <v>7400.0</v>
      </c>
      <c r="E15" s="8">
        <v>12200.0</v>
      </c>
      <c r="F15" s="9" t="s">
        <v>26</v>
      </c>
    </row>
    <row r="16">
      <c r="A16" s="10" t="s">
        <v>27</v>
      </c>
      <c r="B16" s="11">
        <f t="array" ref="B16">NPV(0.115, C15:E15)+B15</f>
        <v>-10338.60199</v>
      </c>
      <c r="C16" s="11"/>
      <c r="D16" s="11"/>
      <c r="E16" s="11"/>
      <c r="F16" s="9" t="s">
        <v>28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5:F5"/>
    <mergeCell ref="A9:F9"/>
    <mergeCell ref="A13:F13"/>
  </mergeCells>
  <printOptions/>
  <pageMargins bottom="1.0" footer="0.0" header="0.0" left="0.75" right="0.75" top="1.0"/>
  <pageSetup orientation="landscape"/>
  <drawing r:id="rId1"/>
</worksheet>
</file>